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8" windowHeight="8507"/>
  </bookViews>
  <sheets>
    <sheet name="Sheet1" sheetId="1" r:id="rId1"/>
    <sheet name="Sheet2" sheetId="2" r:id="rId2"/>
  </sheets>
  <definedNames>
    <definedName name="_xlnm.Print_Area" localSheetId="0">Sheet1!$A$1:$J$21</definedName>
  </definedNames>
  <calcPr calcId="144525"/>
</workbook>
</file>

<file path=xl/sharedStrings.xml><?xml version="1.0" encoding="utf-8"?>
<sst xmlns="http://schemas.openxmlformats.org/spreadsheetml/2006/main" count="34">
  <si>
    <r>
      <t>2023</t>
    </r>
    <r>
      <rPr>
        <b/>
        <sz val="16"/>
        <color theme="1"/>
        <rFont val="宋体"/>
        <charset val="134"/>
      </rPr>
      <t>年省级粮食安全专项资金分配表</t>
    </r>
  </si>
  <si>
    <t>单位：吨、万元</t>
  </si>
  <si>
    <t>县（市、区）</t>
  </si>
  <si>
    <t>引粮入闽</t>
  </si>
  <si>
    <t>粮食应急加工产能提升</t>
  </si>
  <si>
    <r>
      <t>2023</t>
    </r>
    <r>
      <rPr>
        <b/>
        <sz val="11"/>
        <color theme="1"/>
        <rFont val="宋体"/>
        <charset val="134"/>
      </rPr>
      <t>年度仓库维修改造</t>
    </r>
  </si>
  <si>
    <t>合计</t>
  </si>
  <si>
    <r>
      <t>2022</t>
    </r>
    <r>
      <rPr>
        <b/>
        <sz val="11"/>
        <color theme="1"/>
        <rFont val="宋体"/>
        <charset val="134"/>
      </rPr>
      <t>年数量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（吨）</t>
    </r>
  </si>
  <si>
    <r>
      <t>2022</t>
    </r>
    <r>
      <rPr>
        <b/>
        <sz val="11"/>
        <color theme="1"/>
        <rFont val="宋体"/>
        <charset val="134"/>
      </rPr>
      <t>年复核数量（吨）</t>
    </r>
  </si>
  <si>
    <r>
      <t>补助金额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（万元）</t>
    </r>
  </si>
  <si>
    <r>
      <t>项目总投资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（万元）</t>
    </r>
  </si>
  <si>
    <r>
      <t>2022</t>
    </r>
    <r>
      <rPr>
        <b/>
        <sz val="11"/>
        <color theme="1"/>
        <rFont val="宋体"/>
        <charset val="134"/>
      </rPr>
      <t>年复核数量（万元）</t>
    </r>
  </si>
  <si>
    <r>
      <t>总投资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（万元）</t>
    </r>
  </si>
  <si>
    <t>总合计</t>
  </si>
  <si>
    <t>泉港区</t>
  </si>
  <si>
    <t>泉港区粮食购销有限公司</t>
  </si>
  <si>
    <t>福海粮油工业有限公司</t>
  </si>
  <si>
    <t>南安市</t>
  </si>
  <si>
    <t>南安市粮食购销公司</t>
  </si>
  <si>
    <t>福建泉州市金穗米业有限公司</t>
  </si>
  <si>
    <t>福建省南安市官桥东街米厂</t>
  </si>
  <si>
    <t>晋江市</t>
  </si>
  <si>
    <t>福建省晋江市振盛米业实业有限公司</t>
  </si>
  <si>
    <t>福建省泉州市锦丰米业有限公司</t>
  </si>
  <si>
    <t>晋江金谷粮油有限公司</t>
  </si>
  <si>
    <t>安溪县</t>
  </si>
  <si>
    <t>安溪县粮食和物资储备有限公司</t>
  </si>
  <si>
    <t>永春县</t>
  </si>
  <si>
    <t>永春县粮食购销有限公司</t>
  </si>
  <si>
    <t>注：引粮入闽数量为折合稻谷数。</t>
  </si>
  <si>
    <t>公路</t>
  </si>
  <si>
    <t>水路</t>
  </si>
  <si>
    <t>折算前</t>
  </si>
  <si>
    <t>折算后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</si>
</sst>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view="pageBreakPreview" zoomScale="70" zoomScaleNormal="85" zoomScaleSheetLayoutView="70" workbookViewId="0">
      <selection activeCell="L12" sqref="L12"/>
    </sheetView>
  </sheetViews>
  <sheetFormatPr defaultColWidth="9" defaultRowHeight="14.4"/>
  <cols>
    <col min="1" max="1" width="35.0277777777778" style="3" customWidth="1"/>
    <col min="2" max="2" width="14.6296296296296" style="3" customWidth="1"/>
    <col min="3" max="3" width="16" style="3" customWidth="1"/>
    <col min="4" max="5" width="14.6296296296296" style="3" customWidth="1"/>
    <col min="6" max="6" width="15.5" style="3" customWidth="1"/>
    <col min="7" max="10" width="14.6296296296296" style="3" customWidth="1"/>
    <col min="11" max="16384" width="9" style="3"/>
  </cols>
  <sheetData>
    <row r="1" ht="3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" customHeight="1" spans="1:10">
      <c r="A2" s="4"/>
      <c r="B2" s="4"/>
      <c r="C2" s="4"/>
      <c r="D2" s="4"/>
      <c r="E2" s="4"/>
      <c r="F2" s="4"/>
      <c r="G2" s="5"/>
      <c r="H2" s="6"/>
      <c r="I2" s="28" t="s">
        <v>1</v>
      </c>
      <c r="J2" s="6"/>
    </row>
    <row r="3" ht="34" customHeight="1" spans="1:10">
      <c r="A3" s="7" t="s">
        <v>2</v>
      </c>
      <c r="B3" s="8" t="s">
        <v>3</v>
      </c>
      <c r="C3" s="9"/>
      <c r="D3" s="10"/>
      <c r="E3" s="8" t="s">
        <v>4</v>
      </c>
      <c r="F3" s="9"/>
      <c r="G3" s="10"/>
      <c r="H3" s="11" t="s">
        <v>5</v>
      </c>
      <c r="I3" s="9"/>
      <c r="J3" s="14" t="s">
        <v>6</v>
      </c>
    </row>
    <row r="4" ht="36" customHeight="1" spans="1:10">
      <c r="A4" s="12"/>
      <c r="B4" s="13" t="s">
        <v>7</v>
      </c>
      <c r="C4" s="13" t="s">
        <v>8</v>
      </c>
      <c r="D4" s="14" t="s">
        <v>9</v>
      </c>
      <c r="E4" s="14" t="s">
        <v>10</v>
      </c>
      <c r="F4" s="13" t="s">
        <v>11</v>
      </c>
      <c r="G4" s="14" t="s">
        <v>9</v>
      </c>
      <c r="H4" s="14" t="s">
        <v>12</v>
      </c>
      <c r="I4" s="14" t="s">
        <v>9</v>
      </c>
      <c r="J4" s="14" t="s">
        <v>9</v>
      </c>
    </row>
    <row r="5" ht="28" customHeight="1" spans="1:11">
      <c r="A5" s="15" t="s">
        <v>13</v>
      </c>
      <c r="B5" s="16">
        <f>B8+B11+B12+B14+B15+B16</f>
        <v>104095</v>
      </c>
      <c r="C5" s="16">
        <f>C8+C11+C12+C14+C15+C16</f>
        <v>104095</v>
      </c>
      <c r="D5" s="17">
        <f>D8+D11+D12+D14+D15+D16</f>
        <v>274.96</v>
      </c>
      <c r="E5" s="17">
        <f>E8+E11+E14</f>
        <v>465.24</v>
      </c>
      <c r="F5" s="17">
        <f>F8+F11+F14</f>
        <v>465.24</v>
      </c>
      <c r="G5" s="17">
        <f>G8+G11+G14</f>
        <v>139.58</v>
      </c>
      <c r="H5" s="17">
        <f>H7+H10+H18+H20</f>
        <v>1249.7</v>
      </c>
      <c r="I5" s="17">
        <f>I7+I10+I18+I20</f>
        <v>239.46</v>
      </c>
      <c r="J5" s="17">
        <f>D5+G5+I5</f>
        <v>654</v>
      </c>
      <c r="K5" s="3">
        <f>J6+J9+J13+J17+J19</f>
        <v>654</v>
      </c>
    </row>
    <row r="6" ht="28" customHeight="1" spans="1:11">
      <c r="A6" s="18" t="s">
        <v>14</v>
      </c>
      <c r="B6" s="16">
        <v>30363</v>
      </c>
      <c r="C6" s="16">
        <v>30363</v>
      </c>
      <c r="D6" s="17">
        <v>80.19</v>
      </c>
      <c r="E6" s="19">
        <v>191.59</v>
      </c>
      <c r="F6" s="19">
        <v>191.59</v>
      </c>
      <c r="G6" s="17">
        <v>57.48</v>
      </c>
      <c r="H6" s="19">
        <v>136.8</v>
      </c>
      <c r="I6" s="19">
        <v>20.52</v>
      </c>
      <c r="J6" s="17">
        <f>D6+G6+I6</f>
        <v>158.19</v>
      </c>
      <c r="K6" s="3">
        <f>J7+J8</f>
        <v>158.19</v>
      </c>
    </row>
    <row r="7" ht="28" customHeight="1" spans="1:10">
      <c r="A7" s="20" t="s">
        <v>15</v>
      </c>
      <c r="B7" s="21">
        <v>0</v>
      </c>
      <c r="C7" s="21">
        <v>0</v>
      </c>
      <c r="D7" s="16">
        <v>0</v>
      </c>
      <c r="E7" s="21">
        <v>0</v>
      </c>
      <c r="F7" s="21">
        <v>0</v>
      </c>
      <c r="G7" s="16">
        <v>0</v>
      </c>
      <c r="H7" s="19">
        <v>136.8</v>
      </c>
      <c r="I7" s="19">
        <v>20.52</v>
      </c>
      <c r="J7" s="17">
        <f>I7</f>
        <v>20.52</v>
      </c>
    </row>
    <row r="8" ht="28" customHeight="1" spans="1:10">
      <c r="A8" s="20" t="s">
        <v>16</v>
      </c>
      <c r="B8" s="21">
        <v>30363</v>
      </c>
      <c r="C8" s="21">
        <v>30363</v>
      </c>
      <c r="D8" s="17">
        <v>80.19</v>
      </c>
      <c r="E8" s="19">
        <v>191.59</v>
      </c>
      <c r="F8" s="19">
        <v>191.59</v>
      </c>
      <c r="G8" s="17">
        <v>57.48</v>
      </c>
      <c r="H8" s="22">
        <v>0</v>
      </c>
      <c r="I8" s="22">
        <v>0</v>
      </c>
      <c r="J8" s="17">
        <f>D8+G8</f>
        <v>137.67</v>
      </c>
    </row>
    <row r="9" ht="28" customHeight="1" spans="1:11">
      <c r="A9" s="18" t="s">
        <v>17</v>
      </c>
      <c r="B9" s="16">
        <f>B11+B12</f>
        <v>59163</v>
      </c>
      <c r="C9" s="16">
        <f>C11+C12</f>
        <v>59163</v>
      </c>
      <c r="D9" s="17">
        <f>D11+D12</f>
        <v>156.28</v>
      </c>
      <c r="E9" s="23">
        <v>157.15</v>
      </c>
      <c r="F9" s="23">
        <v>157.15</v>
      </c>
      <c r="G9" s="17">
        <v>47.15</v>
      </c>
      <c r="H9" s="19">
        <v>320</v>
      </c>
      <c r="I9" s="23">
        <v>100</v>
      </c>
      <c r="J9" s="17">
        <f>D9+G9+I9</f>
        <v>303.43</v>
      </c>
      <c r="K9" s="3">
        <f>J10+J11+J12</f>
        <v>303.43</v>
      </c>
    </row>
    <row r="10" ht="28" customHeight="1" spans="1:10">
      <c r="A10" s="20" t="s">
        <v>18</v>
      </c>
      <c r="B10" s="22">
        <v>0</v>
      </c>
      <c r="C10" s="22">
        <v>0</v>
      </c>
      <c r="D10" s="16">
        <v>0</v>
      </c>
      <c r="E10" s="22">
        <v>0</v>
      </c>
      <c r="F10" s="22">
        <v>0</v>
      </c>
      <c r="G10" s="16">
        <v>0</v>
      </c>
      <c r="H10" s="19">
        <v>320</v>
      </c>
      <c r="I10" s="23">
        <v>100</v>
      </c>
      <c r="J10" s="17">
        <f>I10</f>
        <v>100</v>
      </c>
    </row>
    <row r="11" ht="28" customHeight="1" spans="1:10">
      <c r="A11" s="20" t="s">
        <v>19</v>
      </c>
      <c r="B11" s="22">
        <v>54341</v>
      </c>
      <c r="C11" s="22">
        <v>54341</v>
      </c>
      <c r="D11" s="17">
        <v>143.54</v>
      </c>
      <c r="E11" s="23">
        <v>157.15</v>
      </c>
      <c r="F11" s="23">
        <v>157.15</v>
      </c>
      <c r="G11" s="17">
        <v>47.15</v>
      </c>
      <c r="H11" s="22">
        <v>0</v>
      </c>
      <c r="I11" s="22">
        <v>0</v>
      </c>
      <c r="J11" s="17">
        <f>D11+G11</f>
        <v>190.69</v>
      </c>
    </row>
    <row r="12" ht="28" customHeight="1" spans="1:10">
      <c r="A12" s="20" t="s">
        <v>20</v>
      </c>
      <c r="B12" s="22">
        <v>4822</v>
      </c>
      <c r="C12" s="22">
        <v>4822</v>
      </c>
      <c r="D12" s="17">
        <v>12.74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17">
        <f>D12</f>
        <v>12.74</v>
      </c>
    </row>
    <row r="13" ht="28" customHeight="1" spans="1:11">
      <c r="A13" s="18" t="s">
        <v>21</v>
      </c>
      <c r="B13" s="24">
        <f>B14+B15+B16</f>
        <v>14569</v>
      </c>
      <c r="C13" s="24">
        <f>C14+C15+C16</f>
        <v>14569</v>
      </c>
      <c r="D13" s="25">
        <f>D14+D15+D16</f>
        <v>38.49</v>
      </c>
      <c r="E13" s="23">
        <v>116.5</v>
      </c>
      <c r="F13" s="23">
        <v>116.5</v>
      </c>
      <c r="G13" s="17">
        <v>34.95</v>
      </c>
      <c r="H13" s="22">
        <v>0</v>
      </c>
      <c r="I13" s="22">
        <v>0</v>
      </c>
      <c r="J13" s="17">
        <f>D13+G13</f>
        <v>73.44</v>
      </c>
      <c r="K13" s="3">
        <f>J14+J15+J16</f>
        <v>73.44</v>
      </c>
    </row>
    <row r="14" ht="28" customHeight="1" spans="1:10">
      <c r="A14" s="20" t="s">
        <v>22</v>
      </c>
      <c r="B14" s="22">
        <v>3375</v>
      </c>
      <c r="C14" s="22">
        <v>3375</v>
      </c>
      <c r="D14" s="17">
        <v>8.92</v>
      </c>
      <c r="E14" s="23">
        <v>116.5</v>
      </c>
      <c r="F14" s="23">
        <v>116.5</v>
      </c>
      <c r="G14" s="17">
        <v>34.95</v>
      </c>
      <c r="H14" s="22">
        <v>0</v>
      </c>
      <c r="I14" s="22">
        <v>0</v>
      </c>
      <c r="J14" s="17">
        <f>D14+G14</f>
        <v>43.87</v>
      </c>
    </row>
    <row r="15" ht="28" customHeight="1" spans="1:10">
      <c r="A15" s="20" t="s">
        <v>23</v>
      </c>
      <c r="B15" s="22">
        <v>3353</v>
      </c>
      <c r="C15" s="22">
        <v>3353</v>
      </c>
      <c r="D15" s="17">
        <v>8.86</v>
      </c>
      <c r="E15" s="22">
        <v>0</v>
      </c>
      <c r="F15" s="22">
        <v>0</v>
      </c>
      <c r="G15" s="16">
        <v>0</v>
      </c>
      <c r="H15" s="22">
        <v>0</v>
      </c>
      <c r="I15" s="22">
        <v>0</v>
      </c>
      <c r="J15" s="17">
        <f>D15</f>
        <v>8.86</v>
      </c>
    </row>
    <row r="16" ht="28" customHeight="1" spans="1:10">
      <c r="A16" s="20" t="s">
        <v>24</v>
      </c>
      <c r="B16" s="22">
        <v>7841</v>
      </c>
      <c r="C16" s="22">
        <v>7841</v>
      </c>
      <c r="D16" s="17">
        <v>20.71</v>
      </c>
      <c r="E16" s="22">
        <v>0</v>
      </c>
      <c r="F16" s="22">
        <v>0</v>
      </c>
      <c r="G16" s="16">
        <v>0</v>
      </c>
      <c r="H16" s="22">
        <v>0</v>
      </c>
      <c r="I16" s="22">
        <v>0</v>
      </c>
      <c r="J16" s="17">
        <f>D16</f>
        <v>20.71</v>
      </c>
    </row>
    <row r="17" ht="28" customHeight="1" spans="1:10">
      <c r="A17" s="18" t="s">
        <v>25</v>
      </c>
      <c r="B17" s="22">
        <v>0</v>
      </c>
      <c r="C17" s="22">
        <v>0</v>
      </c>
      <c r="D17" s="16">
        <v>0</v>
      </c>
      <c r="E17" s="22">
        <v>0</v>
      </c>
      <c r="F17" s="22">
        <v>0</v>
      </c>
      <c r="G17" s="16">
        <v>0</v>
      </c>
      <c r="H17" s="23">
        <v>712.9</v>
      </c>
      <c r="I17" s="23">
        <v>106.94</v>
      </c>
      <c r="J17" s="17">
        <f>I17</f>
        <v>106.94</v>
      </c>
    </row>
    <row r="18" ht="28" customHeight="1" spans="1:10">
      <c r="A18" s="20" t="s">
        <v>26</v>
      </c>
      <c r="B18" s="22">
        <v>0</v>
      </c>
      <c r="C18" s="22">
        <v>0</v>
      </c>
      <c r="D18" s="16">
        <v>0</v>
      </c>
      <c r="E18" s="22">
        <v>0</v>
      </c>
      <c r="F18" s="22">
        <v>0</v>
      </c>
      <c r="G18" s="16">
        <v>0</v>
      </c>
      <c r="H18" s="23">
        <v>712.9</v>
      </c>
      <c r="I18" s="23">
        <v>106.94</v>
      </c>
      <c r="J18" s="17">
        <f>I18</f>
        <v>106.94</v>
      </c>
    </row>
    <row r="19" ht="28" customHeight="1" spans="1:10">
      <c r="A19" s="18" t="s">
        <v>27</v>
      </c>
      <c r="B19" s="22">
        <v>0</v>
      </c>
      <c r="C19" s="22">
        <v>0</v>
      </c>
      <c r="D19" s="16">
        <v>0</v>
      </c>
      <c r="E19" s="22">
        <v>0</v>
      </c>
      <c r="F19" s="22">
        <v>0</v>
      </c>
      <c r="G19" s="16">
        <v>0</v>
      </c>
      <c r="H19" s="23">
        <v>80</v>
      </c>
      <c r="I19" s="23">
        <v>12</v>
      </c>
      <c r="J19" s="17">
        <f>I19</f>
        <v>12</v>
      </c>
    </row>
    <row r="20" ht="28" customHeight="1" spans="1:10">
      <c r="A20" s="20" t="s">
        <v>28</v>
      </c>
      <c r="B20" s="22">
        <v>0</v>
      </c>
      <c r="C20" s="22">
        <v>0</v>
      </c>
      <c r="D20" s="16">
        <v>0</v>
      </c>
      <c r="E20" s="22">
        <v>0</v>
      </c>
      <c r="F20" s="22">
        <v>0</v>
      </c>
      <c r="G20" s="16">
        <v>0</v>
      </c>
      <c r="H20" s="23">
        <v>80</v>
      </c>
      <c r="I20" s="23">
        <v>12</v>
      </c>
      <c r="J20" s="17">
        <f>I20</f>
        <v>12</v>
      </c>
    </row>
    <row r="21" ht="40" customHeight="1" spans="1:10">
      <c r="A21" s="26" t="s">
        <v>29</v>
      </c>
      <c r="B21" s="27"/>
      <c r="C21" s="27"/>
      <c r="D21" s="27"/>
      <c r="E21" s="27"/>
      <c r="F21" s="27"/>
      <c r="G21" s="27"/>
      <c r="H21" s="27"/>
      <c r="I21" s="27"/>
      <c r="J21" s="27"/>
    </row>
  </sheetData>
  <mergeCells count="6">
    <mergeCell ref="A1:J1"/>
    <mergeCell ref="B3:D3"/>
    <mergeCell ref="E3:G3"/>
    <mergeCell ref="H3:I3"/>
    <mergeCell ref="A21:J21"/>
    <mergeCell ref="A3:A4"/>
  </mergeCells>
  <pageMargins left="0.700694444444445" right="0.700694444444445" top="0.751388888888889" bottom="0.751388888888889" header="0.297916666666667" footer="0.297916666666667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6:F24"/>
  <sheetViews>
    <sheetView workbookViewId="0">
      <selection activeCell="L17" sqref="L17"/>
    </sheetView>
  </sheetViews>
  <sheetFormatPr defaultColWidth="9" defaultRowHeight="14.4" outlineLevelCol="5"/>
  <cols>
    <col min="4" max="6" width="12.6296296296296"/>
  </cols>
  <sheetData>
    <row r="6" spans="3:6">
      <c r="C6" s="1"/>
      <c r="D6" s="2" t="s">
        <v>30</v>
      </c>
      <c r="E6" s="2" t="s">
        <v>31</v>
      </c>
      <c r="F6" s="1"/>
    </row>
    <row r="7" spans="3:6">
      <c r="C7" s="1"/>
      <c r="D7" s="1"/>
      <c r="E7" s="1">
        <v>222.63</v>
      </c>
      <c r="F7" s="1"/>
    </row>
    <row r="8" spans="3:6">
      <c r="C8" s="1"/>
      <c r="D8" s="1"/>
      <c r="E8" s="1">
        <v>56</v>
      </c>
      <c r="F8" s="1"/>
    </row>
    <row r="9" spans="3:6">
      <c r="C9" s="1"/>
      <c r="D9" s="1"/>
      <c r="E9" s="1">
        <v>223.05</v>
      </c>
      <c r="F9" s="1"/>
    </row>
    <row r="10" spans="3:6">
      <c r="C10" s="1"/>
      <c r="D10" s="1">
        <v>2081</v>
      </c>
      <c r="E10" s="1">
        <v>82.95</v>
      </c>
      <c r="F10" s="1"/>
    </row>
    <row r="11" spans="3:6">
      <c r="C11" s="1"/>
      <c r="D11" s="1"/>
      <c r="E11" s="1">
        <v>112</v>
      </c>
      <c r="F11" s="1"/>
    </row>
    <row r="12" spans="3:6">
      <c r="C12" s="1"/>
      <c r="D12" s="1"/>
      <c r="E12" s="1">
        <v>1932</v>
      </c>
      <c r="F12" s="1"/>
    </row>
    <row r="13" spans="3:6">
      <c r="C13" s="1"/>
      <c r="D13" s="1"/>
      <c r="E13" s="1">
        <v>195.62</v>
      </c>
      <c r="F13" s="1"/>
    </row>
    <row r="14" spans="3:6">
      <c r="C14" s="1"/>
      <c r="D14" s="1"/>
      <c r="E14" s="1">
        <v>617.08</v>
      </c>
      <c r="F14" s="1"/>
    </row>
    <row r="15" spans="3:6">
      <c r="C15" s="1"/>
      <c r="D15" s="1"/>
      <c r="E15" s="1">
        <v>56</v>
      </c>
      <c r="F15" s="1"/>
    </row>
    <row r="16" spans="3:6">
      <c r="C16" s="1"/>
      <c r="D16" s="1"/>
      <c r="E16" s="1">
        <v>1852.045</v>
      </c>
      <c r="F16" s="1"/>
    </row>
    <row r="17" spans="3:6">
      <c r="C17" s="1"/>
      <c r="D17" s="1"/>
      <c r="E17" s="1">
        <v>555.05</v>
      </c>
      <c r="F17" s="1"/>
    </row>
    <row r="18" spans="3:6">
      <c r="C18" s="1"/>
      <c r="D18" s="1"/>
      <c r="E18" s="1">
        <v>2606.4</v>
      </c>
      <c r="F18" s="1"/>
    </row>
    <row r="19" spans="3:6">
      <c r="C19" s="1"/>
      <c r="D19" s="1"/>
      <c r="E19" s="1">
        <v>336</v>
      </c>
      <c r="F19" s="1"/>
    </row>
    <row r="20" spans="3:6">
      <c r="C20" s="1"/>
      <c r="D20" s="1"/>
      <c r="E20" s="1">
        <v>56</v>
      </c>
      <c r="F20" s="1"/>
    </row>
    <row r="21" spans="3:6">
      <c r="C21" s="1"/>
      <c r="D21" s="1"/>
      <c r="E21" s="1">
        <v>56</v>
      </c>
      <c r="F21" s="1"/>
    </row>
    <row r="22" spans="3:6">
      <c r="C22" s="1"/>
      <c r="D22" s="1"/>
      <c r="E22" s="1">
        <v>223.49637</v>
      </c>
      <c r="F22" s="1"/>
    </row>
    <row r="23" spans="3:6">
      <c r="C23" s="1" t="s">
        <v>32</v>
      </c>
      <c r="D23" s="1">
        <f>SUM(D6:D22)</f>
        <v>2081</v>
      </c>
      <c r="E23" s="1">
        <f>SUM(E6:E22)</f>
        <v>9182.32137</v>
      </c>
      <c r="F23" s="1">
        <f>SUM(D23:E23)</f>
        <v>11263.32137</v>
      </c>
    </row>
    <row r="24" spans="3:6">
      <c r="C24" s="1" t="s">
        <v>33</v>
      </c>
      <c r="D24" s="1">
        <f>D23/0.7</f>
        <v>2972.85714285714</v>
      </c>
      <c r="E24" s="1">
        <f>E23/0.7</f>
        <v>13117.6019571429</v>
      </c>
      <c r="F24" s="1">
        <f>SUM(D24:E24)</f>
        <v>16090.4591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zqn</cp:lastModifiedBy>
  <dcterms:created xsi:type="dcterms:W3CDTF">2021-11-05T11:44:00Z</dcterms:created>
  <dcterms:modified xsi:type="dcterms:W3CDTF">2023-12-08T02:22:05Z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ICV">
    <vt:lpwstr>25EB86CAD51448B19C45A1C91FEF5909</vt:lpwstr>
  </property>
</Properties>
</file>